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фанасова\Documents\Миллер Л.В\АТЦ\"/>
    </mc:Choice>
  </mc:AlternateContent>
  <bookViews>
    <workbookView xWindow="0" yWindow="0" windowWidth="28800" windowHeight="13620"/>
  </bookViews>
  <sheets>
    <sheet name="стр.1" sheetId="2" r:id="rId1"/>
  </sheets>
  <calcPr calcId="162913"/>
</workbook>
</file>

<file path=xl/calcChain.xml><?xml version="1.0" encoding="utf-8"?>
<calcChain xmlns="http://schemas.openxmlformats.org/spreadsheetml/2006/main">
  <c r="H28" i="2" l="1"/>
  <c r="K19" i="2" l="1"/>
  <c r="L21" i="2"/>
  <c r="M21" i="2"/>
  <c r="N21" i="2"/>
  <c r="K21" i="2"/>
  <c r="I22" i="2" l="1"/>
  <c r="H22" i="2"/>
  <c r="G22" i="2"/>
  <c r="F22" i="2"/>
  <c r="J22" i="2" l="1"/>
  <c r="E22" i="2"/>
  <c r="G21" i="2" l="1"/>
  <c r="G10" i="2" s="1"/>
  <c r="H21" i="2"/>
  <c r="H10" i="2" s="1"/>
  <c r="I21" i="2"/>
  <c r="I10" i="2" s="1"/>
  <c r="I9" i="2" s="1"/>
  <c r="F21" i="2"/>
  <c r="F10" i="2" s="1"/>
  <c r="F9" i="2" s="1"/>
  <c r="E10" i="2" l="1"/>
  <c r="E28" i="2"/>
  <c r="E21" i="2"/>
  <c r="F19" i="2"/>
  <c r="J18" i="2"/>
  <c r="E18" i="2"/>
  <c r="N11" i="2"/>
  <c r="M11" i="2"/>
  <c r="I11" i="2"/>
  <c r="H11" i="2"/>
  <c r="I19" i="2"/>
  <c r="H9" i="2"/>
  <c r="H19" i="2" s="1"/>
  <c r="G9" i="2"/>
  <c r="J11" i="2" l="1"/>
  <c r="E11" i="2"/>
  <c r="E9" i="2"/>
  <c r="G19" i="2"/>
  <c r="L9" i="2"/>
  <c r="L19" i="2" s="1"/>
  <c r="K9" i="2"/>
  <c r="J28" i="2"/>
  <c r="N9" i="2"/>
  <c r="N19" i="2" s="1"/>
  <c r="E19" i="2" l="1"/>
  <c r="J21" i="2"/>
  <c r="M9" i="2"/>
  <c r="J10" i="2"/>
  <c r="J9" i="2" l="1"/>
  <c r="M19" i="2"/>
  <c r="J19" i="2" l="1"/>
</calcChain>
</file>

<file path=xl/sharedStrings.xml><?xml version="1.0" encoding="utf-8"?>
<sst xmlns="http://schemas.openxmlformats.org/spreadsheetml/2006/main" count="50" uniqueCount="42">
  <si>
    <t>№
п/п</t>
  </si>
  <si>
    <t>Показатели</t>
  </si>
  <si>
    <t>всего</t>
  </si>
  <si>
    <t>ВН</t>
  </si>
  <si>
    <t>СН1</t>
  </si>
  <si>
    <t>СН11</t>
  </si>
  <si>
    <t>НН</t>
  </si>
  <si>
    <t>Поступление эл. энергии в сеть, всего</t>
  </si>
  <si>
    <t>1.1</t>
  </si>
  <si>
    <t>из смежной сети, всего</t>
  </si>
  <si>
    <t>в том числе из сети</t>
  </si>
  <si>
    <t>1.2</t>
  </si>
  <si>
    <t>от электростанций ПЭ (ЭСО)</t>
  </si>
  <si>
    <t>1.3</t>
  </si>
  <si>
    <t>от других поставщиков (в т.ч.
с оптового рынка)</t>
  </si>
  <si>
    <t>1.4</t>
  </si>
  <si>
    <t>поступление эл. энергии
от других организаций</t>
  </si>
  <si>
    <t>2</t>
  </si>
  <si>
    <t>Потери электроэнергии в сети</t>
  </si>
  <si>
    <t>3</t>
  </si>
  <si>
    <t>Расход электроэнергии
на производственные и хозяйственные нужды</t>
  </si>
  <si>
    <t>4</t>
  </si>
  <si>
    <t>Полезный отпуск из сети</t>
  </si>
  <si>
    <t>4.1</t>
  </si>
  <si>
    <t>в т.ч.</t>
  </si>
  <si>
    <t>собственным потребителям ЭСО</t>
  </si>
  <si>
    <t>из них:</t>
  </si>
  <si>
    <t>потребителям, присоединенным к центру питания</t>
  </si>
  <si>
    <t>Таблица П1.4</t>
  </si>
  <si>
    <t>Баланс электрической энергии по сетям ВН, СН1, СН11 и НН</t>
  </si>
  <si>
    <t>(млн. кВт·ч)</t>
  </si>
  <si>
    <t>на генераторном напряжении</t>
  </si>
  <si>
    <t>4.2</t>
  </si>
  <si>
    <t>потребителям оптового рынка</t>
  </si>
  <si>
    <t>4.3</t>
  </si>
  <si>
    <t>сальдо переток в другие организации</t>
  </si>
  <si>
    <t>то же в % (п. 1.1 / п. 1.3)</t>
  </si>
  <si>
    <t>ООО "АСЭП"</t>
  </si>
  <si>
    <t>Исполнительный директор</t>
  </si>
  <si>
    <t>М.А. Юсупов</t>
  </si>
  <si>
    <t>Базовый период 2022 г.</t>
  </si>
  <si>
    <t>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</si>
</sst>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zoomScaleNormal="100" zoomScaleSheetLayoutView="100" workbookViewId="0">
      <selection activeCell="R21" sqref="R21"/>
    </sheetView>
  </sheetViews>
  <sheetFormatPr defaultRowHeight="15" x14ac:dyDescent="0.2"/>
  <cols>
    <col min="1" max="1" width="4.7109375" style="1" customWidth="1"/>
    <col min="2" max="2" width="0.5703125" style="1" customWidth="1"/>
    <col min="3" max="3" width="43.7109375" style="1" customWidth="1"/>
    <col min="4" max="4" width="7.5703125" style="1" customWidth="1"/>
    <col min="5" max="5" width="11.42578125" style="1" customWidth="1"/>
    <col min="6" max="9" width="7.5703125" style="1" customWidth="1"/>
    <col min="10" max="10" width="10" style="1" customWidth="1"/>
    <col min="11" max="14" width="7.7109375" style="1" customWidth="1"/>
    <col min="15" max="16384" width="9.140625" style="1"/>
  </cols>
  <sheetData>
    <row r="1" spans="1:14" x14ac:dyDescent="0.2">
      <c r="A1" s="8" t="s">
        <v>37</v>
      </c>
      <c r="M1" s="1" t="s">
        <v>28</v>
      </c>
    </row>
    <row r="3" spans="1:14" ht="16.5" x14ac:dyDescent="0.2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5" spans="1:14" ht="20.25" customHeight="1" x14ac:dyDescent="0.2">
      <c r="N5" s="2" t="s">
        <v>30</v>
      </c>
    </row>
    <row r="6" spans="1:14" x14ac:dyDescent="0.2">
      <c r="A6" s="26" t="s">
        <v>0</v>
      </c>
      <c r="B6" s="28" t="s">
        <v>1</v>
      </c>
      <c r="C6" s="29"/>
      <c r="D6" s="30"/>
      <c r="E6" s="22" t="s">
        <v>40</v>
      </c>
      <c r="F6" s="23"/>
      <c r="G6" s="23"/>
      <c r="H6" s="23"/>
      <c r="I6" s="24"/>
      <c r="J6" s="22" t="s">
        <v>41</v>
      </c>
      <c r="K6" s="23"/>
      <c r="L6" s="23"/>
      <c r="M6" s="23"/>
      <c r="N6" s="24"/>
    </row>
    <row r="7" spans="1:14" x14ac:dyDescent="0.2">
      <c r="A7" s="27"/>
      <c r="B7" s="31"/>
      <c r="C7" s="32"/>
      <c r="D7" s="33"/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2</v>
      </c>
      <c r="K7" s="3" t="s">
        <v>3</v>
      </c>
      <c r="L7" s="3" t="s">
        <v>4</v>
      </c>
      <c r="M7" s="3" t="s">
        <v>5</v>
      </c>
      <c r="N7" s="3" t="s">
        <v>6</v>
      </c>
    </row>
    <row r="8" spans="1:14" x14ac:dyDescent="0.2">
      <c r="A8" s="3">
        <v>1</v>
      </c>
      <c r="B8" s="22">
        <v>2</v>
      </c>
      <c r="C8" s="23"/>
      <c r="D8" s="24"/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8</v>
      </c>
      <c r="K8" s="3">
        <v>9</v>
      </c>
      <c r="L8" s="3">
        <v>10</v>
      </c>
      <c r="M8" s="3">
        <v>11</v>
      </c>
      <c r="N8" s="3">
        <v>12</v>
      </c>
    </row>
    <row r="9" spans="1:14" x14ac:dyDescent="0.2">
      <c r="A9" s="4">
        <v>1</v>
      </c>
      <c r="B9" s="5"/>
      <c r="C9" s="6" t="s">
        <v>7</v>
      </c>
      <c r="D9" s="7"/>
      <c r="E9" s="18">
        <f>F9+G9+H9+I9</f>
        <v>249.99674299999998</v>
      </c>
      <c r="F9" s="18">
        <f>F10+F15+F16+F17</f>
        <v>2.7213210000000001</v>
      </c>
      <c r="G9" s="18">
        <f t="shared" ref="G9" si="0">G10+G15+G16+G17</f>
        <v>15.217967999999999</v>
      </c>
      <c r="H9" s="18">
        <f>H10+H15+H16+H17</f>
        <v>76.689723999999998</v>
      </c>
      <c r="I9" s="18">
        <f>I10+I15+I16+I17</f>
        <v>155.36772999999999</v>
      </c>
      <c r="J9" s="18">
        <f>K9+L9+M9+N9</f>
        <v>256</v>
      </c>
      <c r="K9" s="18">
        <f>K10+K15+K16+K17</f>
        <v>2.6890000000000001</v>
      </c>
      <c r="L9" s="18">
        <f t="shared" ref="L9:N9" si="1">L10+L15+L16+L17</f>
        <v>15.003</v>
      </c>
      <c r="M9" s="18">
        <f t="shared" si="1"/>
        <v>78.093999999999994</v>
      </c>
      <c r="N9" s="18">
        <f t="shared" si="1"/>
        <v>160.214</v>
      </c>
    </row>
    <row r="10" spans="1:14" x14ac:dyDescent="0.2">
      <c r="A10" s="4" t="s">
        <v>8</v>
      </c>
      <c r="B10" s="5"/>
      <c r="C10" s="6" t="s">
        <v>9</v>
      </c>
      <c r="D10" s="7"/>
      <c r="E10" s="18">
        <f>F10+G10+H10+I10</f>
        <v>249.99674299999998</v>
      </c>
      <c r="F10" s="18">
        <f>F18+F21</f>
        <v>2.7213210000000001</v>
      </c>
      <c r="G10" s="18">
        <f t="shared" ref="G10:I10" si="2">G18+G21</f>
        <v>15.217967999999999</v>
      </c>
      <c r="H10" s="18">
        <f t="shared" si="2"/>
        <v>76.689723999999998</v>
      </c>
      <c r="I10" s="18">
        <f t="shared" si="2"/>
        <v>155.36772999999999</v>
      </c>
      <c r="J10" s="18">
        <f>K10+L10+M10+N10</f>
        <v>256</v>
      </c>
      <c r="K10" s="18">
        <v>2.6890000000000001</v>
      </c>
      <c r="L10" s="18">
        <v>15.003</v>
      </c>
      <c r="M10" s="18">
        <v>78.093999999999994</v>
      </c>
      <c r="N10" s="18">
        <v>160.214</v>
      </c>
    </row>
    <row r="11" spans="1:14" x14ac:dyDescent="0.2">
      <c r="A11" s="4"/>
      <c r="B11" s="5"/>
      <c r="C11" s="6" t="s">
        <v>10</v>
      </c>
      <c r="D11" s="7"/>
      <c r="E11" s="18">
        <f>F11+G11+H11+I11</f>
        <v>37.14235</v>
      </c>
      <c r="F11" s="18"/>
      <c r="G11" s="18"/>
      <c r="H11" s="18">
        <f>H12+H13+H14</f>
        <v>10.414349999999999</v>
      </c>
      <c r="I11" s="18">
        <f>I12+I13+I14</f>
        <v>26.728000000000002</v>
      </c>
      <c r="J11" s="18">
        <f>K11+L11+M11+N11</f>
        <v>36.931530000000002</v>
      </c>
      <c r="K11" s="18"/>
      <c r="L11" s="18"/>
      <c r="M11" s="18">
        <f>M12+M13+M14</f>
        <v>10.808529999999999</v>
      </c>
      <c r="N11" s="18">
        <f>N12+N13+N14</f>
        <v>26.123000000000001</v>
      </c>
    </row>
    <row r="12" spans="1:14" x14ac:dyDescent="0.2">
      <c r="A12" s="4"/>
      <c r="B12" s="5"/>
      <c r="C12" s="6" t="s">
        <v>3</v>
      </c>
      <c r="D12" s="7"/>
      <c r="E12" s="18"/>
      <c r="F12" s="18"/>
      <c r="G12" s="18"/>
      <c r="H12" s="18">
        <v>0.62834999999999996</v>
      </c>
      <c r="I12" s="18"/>
      <c r="J12" s="18"/>
      <c r="K12" s="18"/>
      <c r="L12" s="18"/>
      <c r="M12" s="18">
        <v>0.60553000000000001</v>
      </c>
      <c r="N12" s="18"/>
    </row>
    <row r="13" spans="1:14" x14ac:dyDescent="0.2">
      <c r="A13" s="4"/>
      <c r="B13" s="5"/>
      <c r="C13" s="6" t="s">
        <v>4</v>
      </c>
      <c r="D13" s="7"/>
      <c r="E13" s="18"/>
      <c r="F13" s="18"/>
      <c r="G13" s="18"/>
      <c r="H13" s="18">
        <v>9.7859999999999996</v>
      </c>
      <c r="I13" s="18"/>
      <c r="J13" s="18"/>
      <c r="K13" s="18"/>
      <c r="L13" s="18"/>
      <c r="M13" s="18">
        <v>10.202999999999999</v>
      </c>
      <c r="N13" s="18"/>
    </row>
    <row r="14" spans="1:14" x14ac:dyDescent="0.2">
      <c r="A14" s="4"/>
      <c r="B14" s="5"/>
      <c r="C14" s="6" t="s">
        <v>5</v>
      </c>
      <c r="D14" s="7"/>
      <c r="E14" s="18"/>
      <c r="F14" s="18"/>
      <c r="G14" s="18"/>
      <c r="H14" s="18"/>
      <c r="I14" s="18">
        <v>26.728000000000002</v>
      </c>
      <c r="J14" s="18"/>
      <c r="K14" s="18"/>
      <c r="L14" s="18"/>
      <c r="M14" s="18"/>
      <c r="N14" s="18">
        <v>26.123000000000001</v>
      </c>
    </row>
    <row r="15" spans="1:14" x14ac:dyDescent="0.2">
      <c r="A15" s="4" t="s">
        <v>11</v>
      </c>
      <c r="B15" s="5"/>
      <c r="C15" s="6" t="s">
        <v>12</v>
      </c>
      <c r="D15" s="7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ht="30" x14ac:dyDescent="0.2">
      <c r="A16" s="4" t="s">
        <v>13</v>
      </c>
      <c r="B16" s="5"/>
      <c r="C16" s="6" t="s">
        <v>14</v>
      </c>
      <c r="D16" s="7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7" ht="30" x14ac:dyDescent="0.2">
      <c r="A17" s="4" t="s">
        <v>15</v>
      </c>
      <c r="B17" s="5"/>
      <c r="C17" s="6" t="s">
        <v>16</v>
      </c>
      <c r="D17" s="7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7" x14ac:dyDescent="0.2">
      <c r="A18" s="4" t="s">
        <v>17</v>
      </c>
      <c r="B18" s="5"/>
      <c r="C18" s="6" t="s">
        <v>18</v>
      </c>
      <c r="D18" s="7"/>
      <c r="E18" s="18">
        <f>F18+G18+H18+I18</f>
        <v>25.524000000000001</v>
      </c>
      <c r="F18" s="18">
        <v>0.311</v>
      </c>
      <c r="G18" s="18">
        <v>0.22800000000000001</v>
      </c>
      <c r="H18" s="18">
        <v>8.6219999999999999</v>
      </c>
      <c r="I18" s="18">
        <v>16.363</v>
      </c>
      <c r="J18" s="18">
        <f>K18+L18+M18+N18</f>
        <v>24.6</v>
      </c>
      <c r="K18" s="18">
        <v>0.308</v>
      </c>
      <c r="L18" s="18">
        <v>0.20100000000000001</v>
      </c>
      <c r="M18" s="18">
        <v>7.5910000000000002</v>
      </c>
      <c r="N18" s="18">
        <v>16.5</v>
      </c>
      <c r="Q18" s="9"/>
    </row>
    <row r="19" spans="1:17" x14ac:dyDescent="0.2">
      <c r="A19" s="4"/>
      <c r="B19" s="5"/>
      <c r="C19" s="6" t="s">
        <v>36</v>
      </c>
      <c r="D19" s="7"/>
      <c r="E19" s="19">
        <f>E18/E9</f>
        <v>0.10209733012401687</v>
      </c>
      <c r="F19" s="19">
        <f>F18/F9</f>
        <v>0.11428273254055658</v>
      </c>
      <c r="G19" s="19">
        <f t="shared" ref="G19:I19" si="3">G18/G9</f>
        <v>1.4982289356897058E-2</v>
      </c>
      <c r="H19" s="19">
        <f t="shared" si="3"/>
        <v>0.11242705737211937</v>
      </c>
      <c r="I19" s="19">
        <f t="shared" si="3"/>
        <v>0.1053178803603554</v>
      </c>
      <c r="J19" s="19">
        <f>J18/J9</f>
        <v>9.6093750000000006E-2</v>
      </c>
      <c r="K19" s="19">
        <f>K18/K9</f>
        <v>0.114540721457791</v>
      </c>
      <c r="L19" s="19">
        <f t="shared" ref="L19:N19" si="4">L18/L9</f>
        <v>1.3397320535892822E-2</v>
      </c>
      <c r="M19" s="19">
        <f t="shared" si="4"/>
        <v>9.7203370297333988E-2</v>
      </c>
      <c r="N19" s="19">
        <f t="shared" si="4"/>
        <v>0.10298725454704333</v>
      </c>
    </row>
    <row r="20" spans="1:17" ht="30" x14ac:dyDescent="0.2">
      <c r="A20" s="4" t="s">
        <v>19</v>
      </c>
      <c r="B20" s="5"/>
      <c r="C20" s="6" t="s">
        <v>20</v>
      </c>
      <c r="D20" s="7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7" x14ac:dyDescent="0.2">
      <c r="A21" s="4" t="s">
        <v>21</v>
      </c>
      <c r="B21" s="5"/>
      <c r="C21" s="6" t="s">
        <v>22</v>
      </c>
      <c r="D21" s="7"/>
      <c r="E21" s="18">
        <f>F21+G21+H21+I21</f>
        <v>224.47274299999998</v>
      </c>
      <c r="F21" s="18">
        <f>F22+F28</f>
        <v>2.4103210000000002</v>
      </c>
      <c r="G21" s="18">
        <f t="shared" ref="G21:I21" si="5">G22+G28</f>
        <v>14.989967999999999</v>
      </c>
      <c r="H21" s="18">
        <f t="shared" si="5"/>
        <v>68.067723999999998</v>
      </c>
      <c r="I21" s="18">
        <f t="shared" si="5"/>
        <v>139.00473</v>
      </c>
      <c r="J21" s="18">
        <f>K21+L21+M21+N21</f>
        <v>231.4</v>
      </c>
      <c r="K21" s="18">
        <f>K22+K28</f>
        <v>2.38</v>
      </c>
      <c r="L21" s="18">
        <f t="shared" ref="L21:N21" si="6">L22+L28</f>
        <v>14.811999999999999</v>
      </c>
      <c r="M21" s="18">
        <f t="shared" si="6"/>
        <v>69.536000000000001</v>
      </c>
      <c r="N21" s="18">
        <f t="shared" si="6"/>
        <v>144.672</v>
      </c>
    </row>
    <row r="22" spans="1:17" ht="15" customHeight="1" x14ac:dyDescent="0.2">
      <c r="A22" s="10"/>
      <c r="B22" s="11"/>
      <c r="C22" s="12" t="s">
        <v>24</v>
      </c>
      <c r="D22" s="13"/>
      <c r="E22" s="20">
        <f>F22+G22+H22+I22</f>
        <v>186.423903</v>
      </c>
      <c r="F22" s="20">
        <f>1.889+0.521321</f>
        <v>2.4103210000000002</v>
      </c>
      <c r="G22" s="20">
        <f>0.579+1.153128</f>
        <v>1.7321279999999999</v>
      </c>
      <c r="H22" s="20">
        <f>36.999+6.277724</f>
        <v>43.276724000000002</v>
      </c>
      <c r="I22" s="20">
        <f>136.105+2.89973</f>
        <v>139.00473</v>
      </c>
      <c r="J22" s="20">
        <f>N22+M22+L22+K22</f>
        <v>192.21499999999997</v>
      </c>
      <c r="K22" s="20">
        <v>2.38</v>
      </c>
      <c r="L22" s="20">
        <v>1.702</v>
      </c>
      <c r="M22" s="20">
        <v>43.460999999999999</v>
      </c>
      <c r="N22" s="20">
        <v>144.672</v>
      </c>
    </row>
    <row r="23" spans="1:17" ht="15" customHeight="1" x14ac:dyDescent="0.2">
      <c r="A23" s="14" t="s">
        <v>23</v>
      </c>
      <c r="B23" s="15"/>
      <c r="C23" s="16" t="s">
        <v>25</v>
      </c>
      <c r="D23" s="17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7" x14ac:dyDescent="0.2">
      <c r="A24" s="4"/>
      <c r="B24" s="5"/>
      <c r="C24" s="6" t="s">
        <v>26</v>
      </c>
      <c r="D24" s="7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7" ht="30" customHeight="1" x14ac:dyDescent="0.2">
      <c r="A25" s="4"/>
      <c r="B25" s="5"/>
      <c r="C25" s="6" t="s">
        <v>27</v>
      </c>
      <c r="D25" s="7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7" x14ac:dyDescent="0.2">
      <c r="A26" s="4"/>
      <c r="B26" s="5"/>
      <c r="C26" s="6" t="s">
        <v>31</v>
      </c>
      <c r="D26" s="7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7" x14ac:dyDescent="0.2">
      <c r="A27" s="4" t="s">
        <v>32</v>
      </c>
      <c r="B27" s="5"/>
      <c r="C27" s="6" t="s">
        <v>33</v>
      </c>
      <c r="D27" s="7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7" x14ac:dyDescent="0.2">
      <c r="A28" s="4" t="s">
        <v>34</v>
      </c>
      <c r="B28" s="5"/>
      <c r="C28" s="6" t="s">
        <v>35</v>
      </c>
      <c r="D28" s="7"/>
      <c r="E28" s="18">
        <f>F28+G28+H28+I28</f>
        <v>38.048839999999998</v>
      </c>
      <c r="F28" s="18"/>
      <c r="G28" s="18">
        <v>13.25784</v>
      </c>
      <c r="H28" s="18">
        <f>24.791</f>
        <v>24.791</v>
      </c>
      <c r="I28" s="18"/>
      <c r="J28" s="18">
        <f>K28+L28+M28+N28</f>
        <v>39.185000000000002</v>
      </c>
      <c r="K28" s="18"/>
      <c r="L28" s="18">
        <v>13.11</v>
      </c>
      <c r="M28" s="18">
        <v>26.074999999999999</v>
      </c>
      <c r="N28" s="18"/>
    </row>
    <row r="29" spans="1:17" x14ac:dyDescent="0.2">
      <c r="G29" s="9"/>
      <c r="H29" s="9"/>
      <c r="I29" s="9"/>
      <c r="J29" s="9"/>
      <c r="K29" s="9"/>
      <c r="L29" s="9"/>
      <c r="M29" s="9"/>
      <c r="N29" s="9"/>
    </row>
    <row r="30" spans="1:17" x14ac:dyDescent="0.2"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7" x14ac:dyDescent="0.2"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7" x14ac:dyDescent="0.2">
      <c r="A32" s="1" t="s">
        <v>38</v>
      </c>
      <c r="H32" s="9"/>
      <c r="N32" s="2" t="s">
        <v>39</v>
      </c>
    </row>
  </sheetData>
  <mergeCells count="16">
    <mergeCell ref="B8:D8"/>
    <mergeCell ref="A3:N3"/>
    <mergeCell ref="A6:A7"/>
    <mergeCell ref="B6:D7"/>
    <mergeCell ref="E6:I6"/>
    <mergeCell ref="J6:N6"/>
    <mergeCell ref="K22:K23"/>
    <mergeCell ref="L22:L23"/>
    <mergeCell ref="M22:M23"/>
    <mergeCell ref="N22:N23"/>
    <mergeCell ref="E22:E23"/>
    <mergeCell ref="F22:F23"/>
    <mergeCell ref="G22:G23"/>
    <mergeCell ref="H22:H23"/>
    <mergeCell ref="I22:I23"/>
    <mergeCell ref="J22:J23"/>
  </mergeCells>
  <pageMargins left="0.70866141732283472" right="0.31496062992125984" top="0.43307086614173229" bottom="0.39370078740157483" header="0.19685039370078741" footer="0.19685039370078741"/>
  <pageSetup paperSize="9" scale="9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Prof-RomanovaAA</dc:creator>
  <cp:lastModifiedBy>Афанасова</cp:lastModifiedBy>
  <cp:lastPrinted>2022-04-28T05:15:45Z</cp:lastPrinted>
  <dcterms:created xsi:type="dcterms:W3CDTF">2007-09-06T07:01:24Z</dcterms:created>
  <dcterms:modified xsi:type="dcterms:W3CDTF">2023-04-24T14:05:02Z</dcterms:modified>
</cp:coreProperties>
</file>